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<sst xmlns="http://schemas.openxmlformats.org/spreadsheetml/2006/main" count="161" uniqueCount="91">
  <si>
    <t>汝州市2022年财政衔接推进乡村振兴补助资金项目安排计划表</t>
  </si>
  <si>
    <t>单位：万元</t>
  </si>
  <si>
    <t>序号</t>
  </si>
  <si>
    <t>项目类型</t>
  </si>
  <si>
    <t>项目序号</t>
  </si>
  <si>
    <t>项目名称</t>
  </si>
  <si>
    <t>项目投资额
（项目库资金和批复资金）</t>
  </si>
  <si>
    <t>安排资金</t>
  </si>
  <si>
    <t>资金来源及构成（5271万元）</t>
  </si>
  <si>
    <t>各类占比</t>
  </si>
  <si>
    <t xml:space="preserve">中央资金2615万元
(豫财农综〔2021〕32号)2600万元
(豫财农综〔2021〕34号)15万元
</t>
  </si>
  <si>
    <t xml:space="preserve">省级资金1260万元
(豫财农综〔2021〕42号)
</t>
  </si>
  <si>
    <t>市级资金596万元
（平财预【2022】285号396万元，其中经费36万元，专项360万元
平财预【2022】286号200万元）</t>
  </si>
  <si>
    <t>县本级800万元</t>
  </si>
  <si>
    <t>资金来源</t>
  </si>
  <si>
    <t>巩固三保障成果</t>
  </si>
  <si>
    <t>雨露计划项目</t>
  </si>
  <si>
    <t>就业</t>
  </si>
  <si>
    <t>脱贫人员外出务工补贴项目</t>
  </si>
  <si>
    <t>弱劳动力岗位项目</t>
  </si>
  <si>
    <t>其它</t>
  </si>
  <si>
    <t>2022年平顶山市驻村第一书记市级工作经费</t>
  </si>
  <si>
    <t>2021年质保金</t>
  </si>
  <si>
    <t>2022年项目管理费</t>
  </si>
  <si>
    <t>产业发展</t>
  </si>
  <si>
    <t>金融贷款贴息项目</t>
  </si>
  <si>
    <t>2021年下半年脱贫户和监测户农业产业奖补</t>
  </si>
  <si>
    <t>2022年上半年脱贫户和监测户农业产业奖补</t>
  </si>
  <si>
    <t>2021年下半年脱贫户、监测对象畜牧产业奖补</t>
  </si>
  <si>
    <t>2022年上半年脱贫户、监测对象畜牧产业奖补</t>
  </si>
  <si>
    <t>2022年脱贫户、监测对象林业产业奖补</t>
  </si>
  <si>
    <t>2021年-2022年生态护林员</t>
  </si>
  <si>
    <t>2022年扶贫车间奖补项目</t>
  </si>
  <si>
    <t>十岭村花椒种植</t>
  </si>
  <si>
    <t>玉皇村花椒种植</t>
  </si>
  <si>
    <t>田窑村花椒种植</t>
  </si>
  <si>
    <t>枣树庙村花椒种植</t>
  </si>
  <si>
    <t>焦岭村花椒种植</t>
  </si>
  <si>
    <t>河口村花椒种植</t>
  </si>
  <si>
    <t>甄窑村花椒种植</t>
  </si>
  <si>
    <t>关帝庙村花椒种植</t>
  </si>
  <si>
    <t>沙古堆村花椒种植</t>
  </si>
  <si>
    <t>九间窑村花椒种植</t>
  </si>
  <si>
    <t>2022年河南巨龙生物色谱分离工程设备购置项目（非贫困村资金投入   万元）</t>
  </si>
  <si>
    <t>2022年河南康隆食业有限公司4000吨小麦存储仓及配套设备建设项目（非贫困村资金投入   万元）</t>
  </si>
  <si>
    <t>2022年河南东都实业有限公司8000吨粉条生产线项目（含夏店新村、寄料徐庄市派书记）（非贫困村资金投入   万元）</t>
  </si>
  <si>
    <t>2022年河南银发览胜种猪育种有限公司1200头GGP核心育种场项目（非贫困村资金投入   万元）</t>
  </si>
  <si>
    <t>2022年中王生态农牧科技有限公司蛋鸡养殖扩建项目（含纸坊中山寨市派书记）（非贫困村资金投入   万元）</t>
  </si>
  <si>
    <t>2022年王寨乡裴家村省派第一书记项目</t>
  </si>
  <si>
    <t>2022年陵头镇庙湾村省派第一书记项目（非贫困村）</t>
  </si>
  <si>
    <t>2022年陵头镇朱沟村省派第一书记项目</t>
  </si>
  <si>
    <t>汝州市光伏发电建设扶贫项目</t>
  </si>
  <si>
    <t>平财预【2022】286号</t>
  </si>
  <si>
    <t>2022年焦村镇张村蚕桑养殖大棚项目</t>
  </si>
  <si>
    <t>2022年寄料镇平王宋村屋顶光伏项目（市派第一书记项目）</t>
  </si>
  <si>
    <t>2022年焦村镇段村养殖大棚项目（市派第一书记项目）（非贫困村）</t>
  </si>
  <si>
    <t>2022年温泉镇朱寨村香菇分拣设备采购项目（市派第一书记项目）（非贫困村）</t>
  </si>
  <si>
    <t>2022年大峪镇云堡妙境柏树凹二期项目（下焦、同丰、袁窑市派第一书记项目）（非贫困村20万元）</t>
  </si>
  <si>
    <t>2022年蟒川镇郝沟村屋顶光伏项目（市派第一书记项目）</t>
  </si>
  <si>
    <t>2022年焦村镇魏沟村（市派第一书记项目产业未批）</t>
  </si>
  <si>
    <t>产业合计</t>
  </si>
  <si>
    <t>基建</t>
  </si>
  <si>
    <t>2022年蟒川镇寺上村道路硬化项目（市派第一书记项目）</t>
  </si>
  <si>
    <t>平财预【2022】285号20万元
平财预【2022】286号6万元</t>
  </si>
  <si>
    <t>2022年王寨乡尹冲村道路硬化项目（市派第一书记项目）（非贫困村）</t>
  </si>
  <si>
    <t>2022年米庙镇焦岭村灌溉项目（市派第一书记项目）</t>
  </si>
  <si>
    <t>2022年蟒川镇蟒窝村道路硬化项目（市派第一书记项目）</t>
  </si>
  <si>
    <t>平财预【2022】285号20万元
平财预【2022】286号14万元</t>
  </si>
  <si>
    <t>2022年陵头镇段子铺村共享农场灌溉项目（市派第一书记项目）（非贫困村）</t>
  </si>
  <si>
    <t>2022年米庙镇石槽王村道路提升项目（市派第一书记项目）（非贫困村）</t>
  </si>
  <si>
    <t>2022年小屯镇宗庄村农业灌溉项目（市派第一书记项目）（非贫困村）</t>
  </si>
  <si>
    <t>2022年少数民族资金项目（非贫困村）</t>
  </si>
  <si>
    <t>2022年骑岭乡白马村道路硬化项目</t>
  </si>
  <si>
    <t>2022年王寨乡大剌湾村道路硬化项目</t>
  </si>
  <si>
    <t>2022年大峪镇十岭村道路硬化项目</t>
  </si>
  <si>
    <t>2022年夏店镇河口村道路硬化项目</t>
  </si>
  <si>
    <t>2022年夏店镇夏西村道路硬化项目</t>
  </si>
  <si>
    <t>2022年寄料镇石梯村道路硬化项目</t>
  </si>
  <si>
    <t>2022年蟒川镇齐沟村道路硬化项目（非贫困村）</t>
  </si>
  <si>
    <t>2022年大峪镇王台村道路硬化项目</t>
  </si>
  <si>
    <t>2022年大峪镇赵楼村王发窑自然村打井配套项目</t>
  </si>
  <si>
    <t>2022年米庙镇九间窑道路提升项目</t>
  </si>
  <si>
    <t>2022年米庙镇枣树庙村头道路硬化项目</t>
  </si>
  <si>
    <t>2022年陵头镇杨寨通自然村道路硬化项目（非贫困村）</t>
  </si>
  <si>
    <t>2022年陵头镇桥沟村灌溉项目</t>
  </si>
  <si>
    <t>2022年陵头镇大庙村道路硬化项目</t>
  </si>
  <si>
    <t>2022年夏店镇夏东村便民桥项目（非贫困村）</t>
  </si>
  <si>
    <t>2022年焦村镇邢村蚕桑基地灌溉项目</t>
  </si>
  <si>
    <t>2022年杨楼镇渠庄村道路硬化项目（非贫困村）</t>
  </si>
  <si>
    <t>基建合计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</si>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</sst>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;[Red]0.00000"/>
    <numFmt numFmtId="178" formatCode="0.0000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name val="方正小标宋简体"/>
      <charset val="134"/>
    </font>
    <font>
      <sz val="22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sz val="14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name val="楷体"/>
      <charset val="134"/>
    </font>
    <font>
      <b/>
      <sz val="20"/>
      <name val="仿宋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70" zoomScaleNormal="70" workbookViewId="0">
      <selection activeCell="K34" sqref="K34"/>
    </sheetView>
  </sheetViews>
  <sheetFormatPr defaultColWidth="9" defaultRowHeight="13.5"/>
  <cols>
    <col min="1" max="1" width="9" style="2"/>
    <col min="2" max="2" width="20.125" style="3" customWidth="1"/>
    <col min="3" max="3" width="9" style="2"/>
    <col min="4" max="4" width="44.4583333333333" style="3" customWidth="1"/>
    <col min="5" max="5" width="20.7583333333333" style="2" customWidth="1"/>
    <col min="6" max="6" width="14.625" style="2" customWidth="1"/>
    <col min="7" max="7" width="17.125" style="2" customWidth="1"/>
    <col min="8" max="8" width="11.5" style="2" customWidth="1"/>
    <col min="9" max="9" width="16.5" style="2" customWidth="1"/>
    <col min="10" max="10" width="13.75" style="2" customWidth="1"/>
    <col min="11" max="11" width="15.5" style="2" customWidth="1"/>
    <col min="12" max="12" width="25.7166666666667" style="2" customWidth="1"/>
    <col min="13" max="13" width="17" style="2" customWidth="1"/>
    <col min="14" max="14" width="15.375" style="2" customWidth="1"/>
    <col min="15" max="16384" width="9" style="2"/>
  </cols>
  <sheetData>
    <row r="1" ht="27" spans="1:14">
      <c r="A1" s="4" t="s">
        <v>0</v>
      </c>
      <c r="B1" s="5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32"/>
    </row>
    <row r="2" ht="27" spans="1:14">
      <c r="A2" s="6"/>
      <c r="B2" s="7"/>
      <c r="C2" s="8"/>
      <c r="D2" s="9"/>
      <c r="E2" s="10"/>
      <c r="F2" s="10"/>
      <c r="G2" s="8"/>
      <c r="H2" s="8"/>
      <c r="I2" s="8"/>
      <c r="J2" s="33" t="s">
        <v>1</v>
      </c>
      <c r="K2" s="34"/>
      <c r="L2" s="34"/>
      <c r="M2" s="35"/>
      <c r="N2" s="36"/>
    </row>
    <row r="3" ht="18.75" spans="1:14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4"/>
      <c r="I3" s="14"/>
      <c r="J3" s="14"/>
      <c r="K3" s="14"/>
      <c r="L3" s="14"/>
      <c r="M3" s="37"/>
      <c r="N3" s="38" t="s">
        <v>9</v>
      </c>
    </row>
    <row r="4" ht="37.5" spans="1:14">
      <c r="A4" s="11"/>
      <c r="B4" s="11"/>
      <c r="C4" s="11"/>
      <c r="D4" s="11"/>
      <c r="E4" s="15"/>
      <c r="F4" s="16"/>
      <c r="G4" s="11" t="s">
        <v>10</v>
      </c>
      <c r="H4" s="11"/>
      <c r="I4" s="11" t="s">
        <v>11</v>
      </c>
      <c r="J4" s="11"/>
      <c r="K4" s="11" t="s">
        <v>12</v>
      </c>
      <c r="L4" s="11"/>
      <c r="M4" s="11" t="s">
        <v>13</v>
      </c>
      <c r="N4" s="38"/>
    </row>
    <row r="5" ht="18.75" spans="1:14">
      <c r="A5" s="11"/>
      <c r="B5" s="11"/>
      <c r="C5" s="11"/>
      <c r="D5" s="11"/>
      <c r="E5" s="16"/>
      <c r="F5" s="17">
        <v>5271</v>
      </c>
      <c r="G5" s="18" t="s">
        <v>7</v>
      </c>
      <c r="H5" s="19" t="s">
        <v>14</v>
      </c>
      <c r="I5" s="18" t="s">
        <v>7</v>
      </c>
      <c r="J5" s="11" t="s">
        <v>14</v>
      </c>
      <c r="K5" s="11" t="s">
        <v>7</v>
      </c>
      <c r="L5" s="11" t="s">
        <v>14</v>
      </c>
      <c r="M5" s="11" t="s">
        <v>7</v>
      </c>
      <c r="N5" s="38"/>
    </row>
    <row r="6" s="1" customFormat="1" ht="56.25" spans="1:14">
      <c r="A6" s="20">
        <v>1</v>
      </c>
      <c r="B6" s="21" t="s">
        <v>15</v>
      </c>
      <c r="C6" s="20"/>
      <c r="D6" s="22" t="s">
        <v>16</v>
      </c>
      <c r="E6" s="21">
        <v>300</v>
      </c>
      <c r="F6" s="21">
        <f t="shared" ref="F6:F45" si="0">G6+I6+K6+M6</f>
        <v>300</v>
      </c>
      <c r="G6" s="22">
        <v>300</v>
      </c>
      <c r="H6" s="20"/>
      <c r="I6" s="20"/>
      <c r="J6" s="20"/>
      <c r="K6" s="20"/>
      <c r="L6" s="20"/>
      <c r="M6" s="20"/>
      <c r="N6" s="39">
        <f>F6/F5</f>
        <v>0.0569151963574274</v>
      </c>
    </row>
    <row r="7" s="1" customFormat="1" ht="18.75" spans="1:14">
      <c r="A7" s="20">
        <v>2</v>
      </c>
      <c r="B7" s="21" t="s">
        <v>17</v>
      </c>
      <c r="C7" s="20"/>
      <c r="D7" s="21" t="s">
        <v>18</v>
      </c>
      <c r="E7" s="21">
        <v>800</v>
      </c>
      <c r="F7" s="21">
        <f t="shared" si="0"/>
        <v>50</v>
      </c>
      <c r="G7" s="22">
        <v>50</v>
      </c>
      <c r="H7" s="20"/>
      <c r="I7" s="20"/>
      <c r="J7" s="20"/>
      <c r="K7" s="20"/>
      <c r="L7" s="20"/>
      <c r="M7" s="20"/>
      <c r="N7" s="39"/>
    </row>
    <row r="8" s="1" customFormat="1" ht="18.75" spans="1:14">
      <c r="A8" s="20">
        <v>3</v>
      </c>
      <c r="B8" s="21" t="s">
        <v>17</v>
      </c>
      <c r="C8" s="20"/>
      <c r="D8" s="21" t="s">
        <v>19</v>
      </c>
      <c r="E8" s="21">
        <v>300</v>
      </c>
      <c r="F8" s="21">
        <f t="shared" si="0"/>
        <v>300</v>
      </c>
      <c r="G8" s="22"/>
      <c r="H8" s="20"/>
      <c r="I8" s="20">
        <v>300</v>
      </c>
      <c r="J8" s="21"/>
      <c r="K8" s="20"/>
      <c r="L8" s="20"/>
      <c r="M8" s="20"/>
      <c r="N8" s="39">
        <f>(F7+F8)/F5</f>
        <v>0.0664010624169987</v>
      </c>
    </row>
    <row r="9" s="1" customFormat="1" ht="37.5" spans="1:14">
      <c r="A9" s="20">
        <v>4</v>
      </c>
      <c r="B9" s="22" t="s">
        <v>20</v>
      </c>
      <c r="C9" s="20"/>
      <c r="D9" s="22" t="s">
        <v>21</v>
      </c>
      <c r="E9" s="22">
        <v>36</v>
      </c>
      <c r="F9" s="21">
        <f t="shared" si="0"/>
        <v>36</v>
      </c>
      <c r="G9" s="20"/>
      <c r="H9" s="20"/>
      <c r="I9" s="20"/>
      <c r="J9" s="20"/>
      <c r="K9" s="20">
        <v>36</v>
      </c>
      <c r="L9" s="20"/>
      <c r="M9" s="20"/>
      <c r="N9" s="39"/>
    </row>
    <row r="10" s="1" customFormat="1" ht="18.75" spans="1:14">
      <c r="A10" s="20">
        <v>5</v>
      </c>
      <c r="B10" s="22" t="s">
        <v>20</v>
      </c>
      <c r="C10" s="20"/>
      <c r="D10" s="21" t="s">
        <v>22</v>
      </c>
      <c r="E10" s="20">
        <v>160</v>
      </c>
      <c r="F10" s="21">
        <f t="shared" si="0"/>
        <v>0</v>
      </c>
      <c r="G10" s="20"/>
      <c r="H10" s="20"/>
      <c r="I10" s="20"/>
      <c r="J10" s="20"/>
      <c r="K10" s="20"/>
      <c r="L10" s="20"/>
      <c r="M10" s="20"/>
      <c r="N10" s="39"/>
    </row>
    <row r="11" s="1" customFormat="1" ht="18.75" spans="1:14">
      <c r="A11" s="20">
        <v>6</v>
      </c>
      <c r="B11" s="22" t="s">
        <v>20</v>
      </c>
      <c r="C11" s="20"/>
      <c r="D11" s="21" t="s">
        <v>23</v>
      </c>
      <c r="E11" s="21">
        <v>80</v>
      </c>
      <c r="F11" s="21">
        <f t="shared" si="0"/>
        <v>0</v>
      </c>
      <c r="G11" s="20"/>
      <c r="H11" s="20"/>
      <c r="I11" s="20"/>
      <c r="J11" s="20"/>
      <c r="K11" s="20"/>
      <c r="L11" s="20"/>
      <c r="M11" s="21"/>
      <c r="N11" s="39">
        <f>(F9+F10+F11)/F5</f>
        <v>0.00682982356289129</v>
      </c>
    </row>
    <row r="12" s="1" customFormat="1" ht="37.5" spans="1:14">
      <c r="A12" s="20">
        <v>7</v>
      </c>
      <c r="B12" s="22" t="s">
        <v>24</v>
      </c>
      <c r="C12" s="20"/>
      <c r="D12" s="22" t="s">
        <v>25</v>
      </c>
      <c r="E12" s="21">
        <v>200</v>
      </c>
      <c r="F12" s="21">
        <f t="shared" si="0"/>
        <v>200</v>
      </c>
      <c r="G12" s="22">
        <v>200</v>
      </c>
      <c r="H12" s="20"/>
      <c r="I12" s="20"/>
      <c r="J12" s="20"/>
      <c r="K12" s="20"/>
      <c r="L12" s="20"/>
      <c r="M12" s="20"/>
      <c r="N12" s="39"/>
    </row>
    <row r="13" s="1" customFormat="1" ht="37.5" spans="1:14">
      <c r="A13" s="20">
        <v>8</v>
      </c>
      <c r="B13" s="22" t="s">
        <v>24</v>
      </c>
      <c r="C13" s="20"/>
      <c r="D13" s="22" t="s">
        <v>26</v>
      </c>
      <c r="E13" s="22">
        <v>220</v>
      </c>
      <c r="F13" s="21">
        <f t="shared" si="0"/>
        <v>211.00529</v>
      </c>
      <c r="G13" s="22">
        <v>211.00529</v>
      </c>
      <c r="H13" s="20"/>
      <c r="I13" s="20"/>
      <c r="J13" s="20"/>
      <c r="K13" s="20"/>
      <c r="L13" s="20"/>
      <c r="M13" s="20"/>
      <c r="N13" s="39"/>
    </row>
    <row r="14" s="1" customFormat="1" ht="37.5" spans="1:14">
      <c r="A14" s="20">
        <v>9</v>
      </c>
      <c r="B14" s="22" t="s">
        <v>24</v>
      </c>
      <c r="C14" s="20"/>
      <c r="D14" s="21" t="s">
        <v>27</v>
      </c>
      <c r="E14" s="21">
        <v>80</v>
      </c>
      <c r="F14" s="21">
        <f t="shared" si="0"/>
        <v>80</v>
      </c>
      <c r="G14" s="22">
        <v>80</v>
      </c>
      <c r="H14" s="20"/>
      <c r="I14" s="20"/>
      <c r="J14" s="20"/>
      <c r="K14" s="20"/>
      <c r="L14" s="20"/>
      <c r="M14" s="20"/>
      <c r="N14" s="39"/>
    </row>
    <row r="15" s="1" customFormat="1" ht="37.5" spans="1:14">
      <c r="A15" s="20">
        <v>10</v>
      </c>
      <c r="B15" s="22" t="s">
        <v>24</v>
      </c>
      <c r="C15" s="20"/>
      <c r="D15" s="21" t="s">
        <v>28</v>
      </c>
      <c r="E15" s="20">
        <v>130</v>
      </c>
      <c r="F15" s="21">
        <f t="shared" si="0"/>
        <v>85.733076</v>
      </c>
      <c r="G15" s="22">
        <v>85.733076</v>
      </c>
      <c r="H15" s="20"/>
      <c r="I15" s="20"/>
      <c r="J15" s="20"/>
      <c r="K15" s="20"/>
      <c r="L15" s="20"/>
      <c r="M15" s="20"/>
      <c r="N15" s="39"/>
    </row>
    <row r="16" s="1" customFormat="1" ht="37.5" spans="1:14">
      <c r="A16" s="20">
        <v>11</v>
      </c>
      <c r="B16" s="22" t="s">
        <v>24</v>
      </c>
      <c r="C16" s="20"/>
      <c r="D16" s="21" t="s">
        <v>29</v>
      </c>
      <c r="E16" s="20">
        <v>130</v>
      </c>
      <c r="F16" s="21">
        <f t="shared" si="0"/>
        <v>130</v>
      </c>
      <c r="G16" s="22">
        <v>130</v>
      </c>
      <c r="H16" s="20"/>
      <c r="I16" s="20"/>
      <c r="J16" s="20"/>
      <c r="K16" s="20"/>
      <c r="L16" s="20"/>
      <c r="M16" s="20"/>
      <c r="N16" s="39"/>
    </row>
    <row r="17" s="1" customFormat="1" ht="37.5" spans="1:14">
      <c r="A17" s="20">
        <v>12</v>
      </c>
      <c r="B17" s="22" t="s">
        <v>24</v>
      </c>
      <c r="C17" s="20"/>
      <c r="D17" s="21" t="s">
        <v>30</v>
      </c>
      <c r="E17" s="21">
        <v>80</v>
      </c>
      <c r="F17" s="21">
        <f t="shared" si="0"/>
        <v>0</v>
      </c>
      <c r="G17" s="22"/>
      <c r="H17" s="20"/>
      <c r="I17" s="20"/>
      <c r="J17" s="20"/>
      <c r="K17" s="20"/>
      <c r="L17" s="20"/>
      <c r="M17" s="20"/>
      <c r="N17" s="39"/>
    </row>
    <row r="18" s="1" customFormat="1" ht="37.5" spans="1:14">
      <c r="A18" s="20">
        <v>13</v>
      </c>
      <c r="B18" s="22" t="s">
        <v>24</v>
      </c>
      <c r="C18" s="20"/>
      <c r="D18" s="21" t="s">
        <v>31</v>
      </c>
      <c r="E18" s="21">
        <v>80</v>
      </c>
      <c r="F18" s="21">
        <f t="shared" si="0"/>
        <v>0</v>
      </c>
      <c r="G18" s="22"/>
      <c r="H18" s="20"/>
      <c r="I18" s="20"/>
      <c r="J18" s="20"/>
      <c r="K18" s="20"/>
      <c r="L18" s="20"/>
      <c r="M18" s="20"/>
      <c r="N18" s="39"/>
    </row>
    <row r="19" s="1" customFormat="1" ht="37.5" spans="1:14">
      <c r="A19" s="20">
        <v>14</v>
      </c>
      <c r="B19" s="22" t="s">
        <v>24</v>
      </c>
      <c r="C19" s="20"/>
      <c r="D19" s="21" t="s">
        <v>32</v>
      </c>
      <c r="E19" s="21">
        <v>80</v>
      </c>
      <c r="F19" s="21">
        <f t="shared" si="0"/>
        <v>0</v>
      </c>
      <c r="G19" s="22"/>
      <c r="H19" s="20"/>
      <c r="I19" s="20"/>
      <c r="J19" s="20"/>
      <c r="K19" s="20"/>
      <c r="L19" s="20"/>
      <c r="M19" s="20"/>
      <c r="N19" s="39"/>
    </row>
    <row r="20" s="1" customFormat="1" ht="37.5" spans="1:14">
      <c r="A20" s="20">
        <v>15</v>
      </c>
      <c r="B20" s="22" t="s">
        <v>24</v>
      </c>
      <c r="C20" s="20"/>
      <c r="D20" s="22" t="s">
        <v>33</v>
      </c>
      <c r="E20" s="22">
        <v>2</v>
      </c>
      <c r="F20" s="21">
        <f t="shared" si="0"/>
        <v>0</v>
      </c>
      <c r="G20" s="22"/>
      <c r="H20" s="20"/>
      <c r="I20" s="20"/>
      <c r="J20" s="20"/>
      <c r="K20" s="20"/>
      <c r="L20" s="20"/>
      <c r="M20" s="22"/>
      <c r="N20" s="39"/>
    </row>
    <row r="21" s="1" customFormat="1" ht="37.5" spans="1:14">
      <c r="A21" s="20">
        <v>16</v>
      </c>
      <c r="B21" s="22" t="s">
        <v>24</v>
      </c>
      <c r="C21" s="20"/>
      <c r="D21" s="22" t="s">
        <v>34</v>
      </c>
      <c r="E21" s="22">
        <v>2</v>
      </c>
      <c r="F21" s="21">
        <f t="shared" si="0"/>
        <v>0</v>
      </c>
      <c r="G21" s="22"/>
      <c r="H21" s="20"/>
      <c r="I21" s="20"/>
      <c r="J21" s="20"/>
      <c r="K21" s="20"/>
      <c r="L21" s="20"/>
      <c r="M21" s="22"/>
      <c r="N21" s="39"/>
    </row>
    <row r="22" s="1" customFormat="1" ht="37.5" spans="1:14">
      <c r="A22" s="20">
        <v>17</v>
      </c>
      <c r="B22" s="22" t="s">
        <v>24</v>
      </c>
      <c r="C22" s="20"/>
      <c r="D22" s="22" t="s">
        <v>35</v>
      </c>
      <c r="E22" s="22">
        <v>2</v>
      </c>
      <c r="F22" s="21">
        <f t="shared" si="0"/>
        <v>0</v>
      </c>
      <c r="G22" s="22"/>
      <c r="H22" s="20"/>
      <c r="I22" s="20"/>
      <c r="J22" s="20"/>
      <c r="K22" s="20"/>
      <c r="L22" s="20"/>
      <c r="M22" s="22"/>
      <c r="N22" s="39"/>
    </row>
    <row r="23" s="1" customFormat="1" ht="37.5" spans="1:14">
      <c r="A23" s="20">
        <v>18</v>
      </c>
      <c r="B23" s="22" t="s">
        <v>24</v>
      </c>
      <c r="C23" s="20"/>
      <c r="D23" s="22" t="s">
        <v>36</v>
      </c>
      <c r="E23" s="22">
        <v>7.2</v>
      </c>
      <c r="F23" s="21">
        <f t="shared" si="0"/>
        <v>0</v>
      </c>
      <c r="G23" s="22"/>
      <c r="H23" s="20"/>
      <c r="I23" s="20"/>
      <c r="J23" s="20"/>
      <c r="K23" s="20"/>
      <c r="L23" s="20"/>
      <c r="M23" s="22"/>
      <c r="N23" s="39"/>
    </row>
    <row r="24" s="1" customFormat="1" ht="37.5" spans="1:14">
      <c r="A24" s="20">
        <v>19</v>
      </c>
      <c r="B24" s="22" t="s">
        <v>24</v>
      </c>
      <c r="C24" s="20"/>
      <c r="D24" s="22" t="s">
        <v>37</v>
      </c>
      <c r="E24" s="22">
        <v>10</v>
      </c>
      <c r="F24" s="21">
        <f t="shared" si="0"/>
        <v>0</v>
      </c>
      <c r="G24" s="22"/>
      <c r="H24" s="20"/>
      <c r="I24" s="20"/>
      <c r="J24" s="20"/>
      <c r="K24" s="20"/>
      <c r="L24" s="20"/>
      <c r="M24" s="22"/>
      <c r="N24" s="39"/>
    </row>
    <row r="25" s="1" customFormat="1" ht="37.5" spans="1:14">
      <c r="A25" s="20">
        <v>20</v>
      </c>
      <c r="B25" s="22" t="s">
        <v>24</v>
      </c>
      <c r="C25" s="20"/>
      <c r="D25" s="22" t="s">
        <v>38</v>
      </c>
      <c r="E25" s="22">
        <v>4.4</v>
      </c>
      <c r="F25" s="21">
        <f t="shared" si="0"/>
        <v>0</v>
      </c>
      <c r="G25" s="22"/>
      <c r="H25" s="20"/>
      <c r="I25" s="20"/>
      <c r="J25" s="20"/>
      <c r="K25" s="20"/>
      <c r="L25" s="20"/>
      <c r="M25" s="22"/>
      <c r="N25" s="39"/>
    </row>
    <row r="26" s="1" customFormat="1" ht="37.5" spans="1:14">
      <c r="A26" s="20">
        <v>21</v>
      </c>
      <c r="B26" s="22" t="s">
        <v>24</v>
      </c>
      <c r="C26" s="20"/>
      <c r="D26" s="22" t="s">
        <v>39</v>
      </c>
      <c r="E26" s="22">
        <v>10</v>
      </c>
      <c r="F26" s="21">
        <f t="shared" si="0"/>
        <v>0</v>
      </c>
      <c r="G26" s="22"/>
      <c r="H26" s="20"/>
      <c r="I26" s="20"/>
      <c r="J26" s="20"/>
      <c r="K26" s="20"/>
      <c r="L26" s="20"/>
      <c r="M26" s="22"/>
      <c r="N26" s="39"/>
    </row>
    <row r="27" s="1" customFormat="1" ht="37.5" spans="1:14">
      <c r="A27" s="20">
        <v>22</v>
      </c>
      <c r="B27" s="22" t="s">
        <v>24</v>
      </c>
      <c r="C27" s="20"/>
      <c r="D27" s="22" t="s">
        <v>40</v>
      </c>
      <c r="E27" s="22">
        <v>2</v>
      </c>
      <c r="F27" s="21">
        <f t="shared" si="0"/>
        <v>0</v>
      </c>
      <c r="G27" s="22"/>
      <c r="H27" s="20"/>
      <c r="I27" s="20"/>
      <c r="J27" s="20"/>
      <c r="K27" s="20"/>
      <c r="L27" s="20"/>
      <c r="M27" s="22"/>
      <c r="N27" s="39"/>
    </row>
    <row r="28" s="1" customFormat="1" ht="37.5" spans="1:14">
      <c r="A28" s="20">
        <v>23</v>
      </c>
      <c r="B28" s="22" t="s">
        <v>24</v>
      </c>
      <c r="C28" s="20"/>
      <c r="D28" s="23" t="s">
        <v>41</v>
      </c>
      <c r="E28" s="22">
        <v>7.2</v>
      </c>
      <c r="F28" s="21">
        <f t="shared" si="0"/>
        <v>0</v>
      </c>
      <c r="G28" s="22"/>
      <c r="H28" s="20"/>
      <c r="I28" s="20"/>
      <c r="J28" s="20"/>
      <c r="K28" s="20"/>
      <c r="L28" s="20"/>
      <c r="M28" s="22"/>
      <c r="N28" s="39"/>
    </row>
    <row r="29" s="1" customFormat="1" ht="37.5" spans="1:14">
      <c r="A29" s="20">
        <v>24</v>
      </c>
      <c r="B29" s="22" t="s">
        <v>24</v>
      </c>
      <c r="C29" s="20"/>
      <c r="D29" s="23" t="s">
        <v>42</v>
      </c>
      <c r="E29" s="22">
        <v>7.2</v>
      </c>
      <c r="F29" s="21">
        <f t="shared" si="0"/>
        <v>0</v>
      </c>
      <c r="G29" s="22"/>
      <c r="H29" s="20"/>
      <c r="I29" s="20"/>
      <c r="J29" s="20"/>
      <c r="K29" s="20"/>
      <c r="L29" s="20"/>
      <c r="M29" s="22"/>
      <c r="N29" s="39"/>
    </row>
    <row r="30" s="1" customFormat="1" ht="56.25" spans="1:14">
      <c r="A30" s="20">
        <v>25</v>
      </c>
      <c r="B30" s="22" t="s">
        <v>24</v>
      </c>
      <c r="C30" s="20"/>
      <c r="D30" s="21" t="s">
        <v>43</v>
      </c>
      <c r="E30" s="20">
        <v>1500</v>
      </c>
      <c r="F30" s="21">
        <f t="shared" si="0"/>
        <v>0</v>
      </c>
      <c r="G30" s="22"/>
      <c r="H30" s="20"/>
      <c r="I30" s="20"/>
      <c r="J30" s="20"/>
      <c r="K30" s="20"/>
      <c r="L30" s="20"/>
      <c r="M30" s="20"/>
      <c r="N30" s="39"/>
    </row>
    <row r="31" s="1" customFormat="1" ht="75" spans="1:14">
      <c r="A31" s="20">
        <v>26</v>
      </c>
      <c r="B31" s="22" t="s">
        <v>24</v>
      </c>
      <c r="C31" s="20"/>
      <c r="D31" s="21" t="s">
        <v>44</v>
      </c>
      <c r="E31" s="20">
        <v>230</v>
      </c>
      <c r="F31" s="21">
        <f t="shared" si="0"/>
        <v>0</v>
      </c>
      <c r="G31" s="20"/>
      <c r="H31" s="20"/>
      <c r="I31" s="20"/>
      <c r="J31" s="20"/>
      <c r="K31" s="20"/>
      <c r="L31" s="20"/>
      <c r="M31" s="20"/>
      <c r="N31" s="39"/>
    </row>
    <row r="32" s="1" customFormat="1" ht="75" spans="1:14">
      <c r="A32" s="20">
        <v>27</v>
      </c>
      <c r="B32" s="22" t="s">
        <v>24</v>
      </c>
      <c r="C32" s="20"/>
      <c r="D32" s="21" t="s">
        <v>45</v>
      </c>
      <c r="E32" s="20">
        <v>320</v>
      </c>
      <c r="F32" s="21">
        <f t="shared" si="0"/>
        <v>40</v>
      </c>
      <c r="G32" s="20"/>
      <c r="H32" s="20"/>
      <c r="I32" s="20"/>
      <c r="J32" s="20"/>
      <c r="K32" s="20">
        <v>40</v>
      </c>
      <c r="L32" s="20"/>
      <c r="M32" s="20"/>
      <c r="N32" s="39"/>
    </row>
    <row r="33" s="1" customFormat="1" ht="56.25" spans="1:14">
      <c r="A33" s="20">
        <v>28</v>
      </c>
      <c r="B33" s="22" t="s">
        <v>24</v>
      </c>
      <c r="C33" s="20"/>
      <c r="D33" s="21" t="s">
        <v>46</v>
      </c>
      <c r="E33" s="20">
        <v>800</v>
      </c>
      <c r="F33" s="21">
        <f t="shared" si="0"/>
        <v>0</v>
      </c>
      <c r="G33" s="20"/>
      <c r="H33" s="20"/>
      <c r="I33" s="20"/>
      <c r="J33" s="20"/>
      <c r="K33" s="20"/>
      <c r="L33" s="20"/>
      <c r="M33" s="20"/>
      <c r="N33" s="39"/>
    </row>
    <row r="34" s="1" customFormat="1" ht="75" spans="1:14">
      <c r="A34" s="20">
        <v>29</v>
      </c>
      <c r="B34" s="22" t="s">
        <v>24</v>
      </c>
      <c r="C34" s="20"/>
      <c r="D34" s="21" t="s">
        <v>47</v>
      </c>
      <c r="E34" s="20">
        <v>640</v>
      </c>
      <c r="F34" s="21">
        <f t="shared" si="0"/>
        <v>20</v>
      </c>
      <c r="G34" s="20"/>
      <c r="H34" s="20"/>
      <c r="I34" s="20"/>
      <c r="J34" s="20"/>
      <c r="K34" s="20">
        <v>20</v>
      </c>
      <c r="L34" s="20"/>
      <c r="M34" s="20"/>
      <c r="N34" s="39"/>
    </row>
    <row r="35" s="1" customFormat="1" ht="37.5" spans="1:14">
      <c r="A35" s="20">
        <v>30</v>
      </c>
      <c r="B35" s="22" t="s">
        <v>24</v>
      </c>
      <c r="C35" s="20"/>
      <c r="D35" s="21" t="s">
        <v>48</v>
      </c>
      <c r="E35" s="20">
        <v>50</v>
      </c>
      <c r="F35" s="21">
        <f t="shared" si="0"/>
        <v>50</v>
      </c>
      <c r="G35" s="20"/>
      <c r="H35" s="20"/>
      <c r="I35" s="20">
        <v>50</v>
      </c>
      <c r="J35" s="20"/>
      <c r="K35" s="20"/>
      <c r="L35" s="20"/>
      <c r="M35" s="20"/>
      <c r="N35" s="39"/>
    </row>
    <row r="36" s="1" customFormat="1" ht="37.5" spans="1:14">
      <c r="A36" s="20">
        <v>31</v>
      </c>
      <c r="B36" s="22" t="s">
        <v>24</v>
      </c>
      <c r="C36" s="20"/>
      <c r="D36" s="21" t="s">
        <v>49</v>
      </c>
      <c r="E36" s="21">
        <v>50</v>
      </c>
      <c r="F36" s="21">
        <f t="shared" si="0"/>
        <v>50</v>
      </c>
      <c r="G36" s="20"/>
      <c r="H36" s="20"/>
      <c r="I36" s="20">
        <v>50</v>
      </c>
      <c r="J36" s="20"/>
      <c r="K36" s="20"/>
      <c r="L36" s="20"/>
      <c r="M36" s="20"/>
      <c r="N36" s="39"/>
    </row>
    <row r="37" s="1" customFormat="1" ht="37.5" spans="1:14">
      <c r="A37" s="20">
        <v>32</v>
      </c>
      <c r="B37" s="22" t="s">
        <v>24</v>
      </c>
      <c r="C37" s="20"/>
      <c r="D37" s="21" t="s">
        <v>50</v>
      </c>
      <c r="E37" s="20">
        <v>50</v>
      </c>
      <c r="F37" s="21">
        <f t="shared" si="0"/>
        <v>50</v>
      </c>
      <c r="G37" s="20"/>
      <c r="H37" s="20"/>
      <c r="I37" s="20">
        <v>50</v>
      </c>
      <c r="J37" s="20"/>
      <c r="K37" s="20"/>
      <c r="L37" s="20"/>
      <c r="M37" s="20"/>
      <c r="N37" s="39"/>
    </row>
    <row r="38" s="1" customFormat="1" ht="37.5" spans="1:14">
      <c r="A38" s="20">
        <v>33</v>
      </c>
      <c r="B38" s="22" t="s">
        <v>24</v>
      </c>
      <c r="C38" s="20"/>
      <c r="D38" s="22" t="s">
        <v>51</v>
      </c>
      <c r="E38" s="22">
        <v>3567</v>
      </c>
      <c r="F38" s="21">
        <f t="shared" si="0"/>
        <v>2653.261634</v>
      </c>
      <c r="G38" s="22">
        <v>1313.261634</v>
      </c>
      <c r="H38" s="20"/>
      <c r="I38" s="20">
        <v>720</v>
      </c>
      <c r="J38" s="20"/>
      <c r="K38" s="20">
        <v>0</v>
      </c>
      <c r="L38" s="20" t="s">
        <v>52</v>
      </c>
      <c r="M38" s="20">
        <v>620</v>
      </c>
      <c r="N38" s="39"/>
    </row>
    <row r="39" s="1" customFormat="1" ht="37.5" spans="1:14">
      <c r="A39" s="20">
        <v>34</v>
      </c>
      <c r="B39" s="22" t="s">
        <v>24</v>
      </c>
      <c r="C39" s="20"/>
      <c r="D39" s="22" t="s">
        <v>53</v>
      </c>
      <c r="E39" s="22">
        <v>28.4</v>
      </c>
      <c r="F39" s="21">
        <f t="shared" si="0"/>
        <v>0</v>
      </c>
      <c r="G39" s="22"/>
      <c r="H39" s="20"/>
      <c r="I39" s="20"/>
      <c r="J39" s="20"/>
      <c r="K39" s="20"/>
      <c r="L39" s="20"/>
      <c r="M39" s="20"/>
      <c r="N39" s="39"/>
    </row>
    <row r="40" s="1" customFormat="1" ht="37.5" spans="1:14">
      <c r="A40" s="20">
        <v>35</v>
      </c>
      <c r="B40" s="22" t="s">
        <v>24</v>
      </c>
      <c r="C40" s="20">
        <v>1</v>
      </c>
      <c r="D40" s="22" t="s">
        <v>54</v>
      </c>
      <c r="E40" s="22">
        <v>20</v>
      </c>
      <c r="F40" s="21">
        <f t="shared" si="0"/>
        <v>20</v>
      </c>
      <c r="G40" s="20"/>
      <c r="H40" s="20"/>
      <c r="I40" s="20"/>
      <c r="J40" s="20"/>
      <c r="K40" s="20">
        <v>20</v>
      </c>
      <c r="L40" s="20"/>
      <c r="M40" s="20"/>
      <c r="N40" s="39"/>
    </row>
    <row r="41" s="1" customFormat="1" ht="56.25" spans="1:14">
      <c r="A41" s="20">
        <v>36</v>
      </c>
      <c r="B41" s="22" t="s">
        <v>24</v>
      </c>
      <c r="C41" s="20">
        <v>2</v>
      </c>
      <c r="D41" s="22" t="s">
        <v>55</v>
      </c>
      <c r="E41" s="22">
        <v>20</v>
      </c>
      <c r="F41" s="21">
        <f t="shared" si="0"/>
        <v>20</v>
      </c>
      <c r="G41" s="20"/>
      <c r="H41" s="20"/>
      <c r="I41" s="20"/>
      <c r="J41" s="20"/>
      <c r="K41" s="20">
        <v>20</v>
      </c>
      <c r="L41" s="21"/>
      <c r="M41" s="20"/>
      <c r="N41" s="39"/>
    </row>
    <row r="42" s="1" customFormat="1" ht="56.25" spans="1:14">
      <c r="A42" s="20">
        <v>37</v>
      </c>
      <c r="B42" s="22" t="s">
        <v>24</v>
      </c>
      <c r="C42" s="20">
        <v>3</v>
      </c>
      <c r="D42" s="22" t="s">
        <v>56</v>
      </c>
      <c r="E42" s="22">
        <v>20</v>
      </c>
      <c r="F42" s="21">
        <f t="shared" si="0"/>
        <v>20</v>
      </c>
      <c r="G42" s="20"/>
      <c r="H42" s="20"/>
      <c r="I42" s="20"/>
      <c r="J42" s="20"/>
      <c r="K42" s="20">
        <v>20</v>
      </c>
      <c r="L42" s="20"/>
      <c r="M42" s="20"/>
      <c r="N42" s="39"/>
    </row>
    <row r="43" s="1" customFormat="1" ht="75" spans="1:14">
      <c r="A43" s="20">
        <v>38</v>
      </c>
      <c r="B43" s="22" t="s">
        <v>24</v>
      </c>
      <c r="C43" s="20">
        <v>4</v>
      </c>
      <c r="D43" s="22" t="s">
        <v>57</v>
      </c>
      <c r="E43" s="22">
        <v>240</v>
      </c>
      <c r="F43" s="21">
        <f t="shared" si="0"/>
        <v>240</v>
      </c>
      <c r="G43" s="20"/>
      <c r="H43" s="20"/>
      <c r="I43" s="20"/>
      <c r="J43" s="20"/>
      <c r="K43" s="20">
        <v>60</v>
      </c>
      <c r="L43" s="20"/>
      <c r="M43" s="20">
        <v>180</v>
      </c>
      <c r="N43" s="39"/>
    </row>
    <row r="44" s="1" customFormat="1" ht="37.5" spans="1:14">
      <c r="A44" s="20">
        <v>39</v>
      </c>
      <c r="B44" s="22" t="s">
        <v>24</v>
      </c>
      <c r="C44" s="20">
        <v>10</v>
      </c>
      <c r="D44" s="22" t="s">
        <v>58</v>
      </c>
      <c r="E44" s="22">
        <v>20</v>
      </c>
      <c r="F44" s="21">
        <f t="shared" si="0"/>
        <v>20</v>
      </c>
      <c r="G44" s="20"/>
      <c r="H44" s="20"/>
      <c r="I44" s="20"/>
      <c r="J44" s="20"/>
      <c r="K44" s="20">
        <v>20</v>
      </c>
      <c r="L44" s="20"/>
      <c r="M44" s="20"/>
      <c r="N44" s="39"/>
    </row>
    <row r="45" s="1" customFormat="1" ht="37.5" spans="1:14">
      <c r="A45" s="20">
        <v>40</v>
      </c>
      <c r="B45" s="22" t="s">
        <v>24</v>
      </c>
      <c r="C45" s="24">
        <v>11</v>
      </c>
      <c r="D45" s="22" t="s">
        <v>59</v>
      </c>
      <c r="E45" s="22">
        <v>20</v>
      </c>
      <c r="F45" s="21">
        <f t="shared" si="0"/>
        <v>20</v>
      </c>
      <c r="G45" s="20"/>
      <c r="H45" s="20"/>
      <c r="I45" s="20"/>
      <c r="J45" s="20"/>
      <c r="K45" s="20">
        <v>20</v>
      </c>
      <c r="L45" s="20"/>
      <c r="M45" s="20"/>
      <c r="N45" s="39"/>
    </row>
    <row r="46" ht="18.75" spans="1:14">
      <c r="A46" s="25" t="s">
        <v>60</v>
      </c>
      <c r="B46" s="26"/>
      <c r="C46" s="27"/>
      <c r="D46" s="28"/>
      <c r="E46" s="29">
        <f>F46/F5</f>
        <v>0.741794725858471</v>
      </c>
      <c r="F46" s="30">
        <f t="shared" ref="F46:I46" si="1">F12+F13+F14+F15+F16+F17+F18+F19+F20+F21+F22+F23+F24+F25+F26+F27+F28+F29+F30+F31+F32+F33+F34+F35+F36+F37+F38+F39+F40+F41+F42+F43+F44+F45</f>
        <v>3910</v>
      </c>
      <c r="G46" s="30">
        <f t="shared" si="1"/>
        <v>2020</v>
      </c>
      <c r="H46" s="29">
        <f>G46/2615</f>
        <v>0.772466539196941</v>
      </c>
      <c r="I46" s="40">
        <f t="shared" si="1"/>
        <v>870</v>
      </c>
      <c r="J46" s="29">
        <f>I46/1260</f>
        <v>0.69047619047619</v>
      </c>
      <c r="K46" s="40">
        <f>K12+K13+K14+K15+K16+K17+K18+K19+K20+K21+K22+K23+K24+K25+K26+K27+K28+K29+K30+K31+K32+K33+K34+K35+K36+K37+K38+K39+K40+K41+K42+K43+K44+K45</f>
        <v>220</v>
      </c>
      <c r="L46" s="29">
        <f>K46/596</f>
        <v>0.369127516778524</v>
      </c>
      <c r="M46" s="40">
        <f>M12+M13+M14+M15+M16+M17+M18+M19+M20+M21+M22+M23+M24+M25+M26+M27+M28+M29+M30+M31+M32+M33+M34+M35+M36+M37+M38+M39+M40+M41+M42+M43+M44+M45</f>
        <v>800</v>
      </c>
      <c r="N46" s="29">
        <f>M46/6610</f>
        <v>0.121028744326778</v>
      </c>
    </row>
    <row r="47" ht="75" spans="1:14">
      <c r="A47" s="20">
        <v>41</v>
      </c>
      <c r="B47" s="21" t="s">
        <v>61</v>
      </c>
      <c r="C47" s="20">
        <v>12</v>
      </c>
      <c r="D47" s="31" t="s">
        <v>62</v>
      </c>
      <c r="E47" s="22">
        <v>26</v>
      </c>
      <c r="F47" s="21">
        <f t="shared" ref="F47:F71" si="2">G47+I47+K47+M47</f>
        <v>26</v>
      </c>
      <c r="G47" s="22"/>
      <c r="H47" s="20"/>
      <c r="I47" s="20"/>
      <c r="J47" s="20"/>
      <c r="K47" s="20">
        <v>26</v>
      </c>
      <c r="L47" s="21" t="s">
        <v>63</v>
      </c>
      <c r="M47" s="21"/>
      <c r="N47" s="39"/>
    </row>
    <row r="48" ht="56.25" spans="1:14">
      <c r="A48" s="20">
        <v>42</v>
      </c>
      <c r="B48" s="21" t="s">
        <v>61</v>
      </c>
      <c r="C48" s="20">
        <v>13</v>
      </c>
      <c r="D48" s="22" t="s">
        <v>64</v>
      </c>
      <c r="E48" s="22">
        <v>20</v>
      </c>
      <c r="F48" s="21">
        <f t="shared" si="2"/>
        <v>20</v>
      </c>
      <c r="G48" s="22"/>
      <c r="H48" s="20"/>
      <c r="I48" s="20"/>
      <c r="J48" s="20"/>
      <c r="K48" s="20">
        <v>20</v>
      </c>
      <c r="L48" s="20"/>
      <c r="M48" s="20"/>
      <c r="N48" s="39"/>
    </row>
    <row r="49" ht="37.5" spans="1:14">
      <c r="A49" s="20">
        <v>43</v>
      </c>
      <c r="B49" s="21" t="s">
        <v>61</v>
      </c>
      <c r="C49" s="20">
        <v>14</v>
      </c>
      <c r="D49" s="22" t="s">
        <v>65</v>
      </c>
      <c r="E49" s="22">
        <v>20</v>
      </c>
      <c r="F49" s="21">
        <f t="shared" si="2"/>
        <v>20</v>
      </c>
      <c r="G49" s="22"/>
      <c r="H49" s="20"/>
      <c r="I49" s="20"/>
      <c r="J49" s="20"/>
      <c r="K49" s="20">
        <v>20</v>
      </c>
      <c r="L49" s="20"/>
      <c r="M49" s="20"/>
      <c r="N49" s="39"/>
    </row>
    <row r="50" ht="75" spans="1:14">
      <c r="A50" s="20">
        <v>44</v>
      </c>
      <c r="B50" s="21" t="s">
        <v>61</v>
      </c>
      <c r="C50" s="20">
        <v>15</v>
      </c>
      <c r="D50" s="22" t="s">
        <v>66</v>
      </c>
      <c r="E50" s="22">
        <v>134</v>
      </c>
      <c r="F50" s="21">
        <f t="shared" si="2"/>
        <v>134</v>
      </c>
      <c r="G50" s="22">
        <v>100</v>
      </c>
      <c r="H50" s="20"/>
      <c r="I50" s="20"/>
      <c r="J50" s="20"/>
      <c r="K50" s="20">
        <v>34</v>
      </c>
      <c r="L50" s="21" t="s">
        <v>67</v>
      </c>
      <c r="M50" s="20"/>
      <c r="N50" s="39"/>
    </row>
    <row r="51" ht="56.25" spans="1:14">
      <c r="A51" s="20">
        <v>45</v>
      </c>
      <c r="B51" s="21" t="s">
        <v>61</v>
      </c>
      <c r="C51" s="20">
        <v>16</v>
      </c>
      <c r="D51" s="22" t="s">
        <v>68</v>
      </c>
      <c r="E51" s="22">
        <v>20</v>
      </c>
      <c r="F51" s="21">
        <f t="shared" si="2"/>
        <v>20</v>
      </c>
      <c r="G51" s="22"/>
      <c r="H51" s="20"/>
      <c r="I51" s="20"/>
      <c r="J51" s="20"/>
      <c r="K51" s="20">
        <v>20</v>
      </c>
      <c r="L51" s="20"/>
      <c r="M51" s="20"/>
      <c r="N51" s="39"/>
    </row>
    <row r="52" ht="56.25" spans="1:14">
      <c r="A52" s="20">
        <v>46</v>
      </c>
      <c r="B52" s="21" t="s">
        <v>61</v>
      </c>
      <c r="C52" s="20">
        <v>17</v>
      </c>
      <c r="D52" s="22" t="s">
        <v>69</v>
      </c>
      <c r="E52" s="22">
        <v>20</v>
      </c>
      <c r="F52" s="21">
        <f t="shared" si="2"/>
        <v>20</v>
      </c>
      <c r="G52" s="22"/>
      <c r="H52" s="20"/>
      <c r="I52" s="20"/>
      <c r="J52" s="20"/>
      <c r="K52" s="20">
        <v>20</v>
      </c>
      <c r="L52" s="20"/>
      <c r="M52" s="20"/>
      <c r="N52" s="39"/>
    </row>
    <row r="53" ht="56.25" spans="1:14">
      <c r="A53" s="20">
        <v>47</v>
      </c>
      <c r="B53" s="21" t="s">
        <v>61</v>
      </c>
      <c r="C53" s="20">
        <v>18</v>
      </c>
      <c r="D53" s="22" t="s">
        <v>70</v>
      </c>
      <c r="E53" s="22">
        <v>20</v>
      </c>
      <c r="F53" s="21">
        <f t="shared" si="2"/>
        <v>20</v>
      </c>
      <c r="G53" s="22"/>
      <c r="H53" s="20"/>
      <c r="I53" s="20"/>
      <c r="J53" s="20"/>
      <c r="K53" s="20">
        <v>20</v>
      </c>
      <c r="L53" s="20"/>
      <c r="M53" s="20"/>
      <c r="N53" s="39"/>
    </row>
    <row r="54" ht="37.5" spans="1:14">
      <c r="A54" s="20">
        <v>48</v>
      </c>
      <c r="B54" s="21" t="s">
        <v>61</v>
      </c>
      <c r="C54" s="20"/>
      <c r="D54" s="21" t="s">
        <v>71</v>
      </c>
      <c r="E54" s="20">
        <v>15</v>
      </c>
      <c r="F54" s="21">
        <f t="shared" si="2"/>
        <v>15</v>
      </c>
      <c r="G54" s="22">
        <v>15</v>
      </c>
      <c r="H54" s="20"/>
      <c r="I54" s="20"/>
      <c r="J54" s="20"/>
      <c r="K54" s="20"/>
      <c r="L54" s="20"/>
      <c r="M54" s="20"/>
      <c r="N54" s="39"/>
    </row>
    <row r="55" ht="37.5" spans="1:14">
      <c r="A55" s="20">
        <v>49</v>
      </c>
      <c r="B55" s="21" t="s">
        <v>61</v>
      </c>
      <c r="C55" s="20"/>
      <c r="D55" s="21" t="s">
        <v>72</v>
      </c>
      <c r="E55" s="20">
        <v>59.6</v>
      </c>
      <c r="F55" s="21">
        <f t="shared" si="2"/>
        <v>59.6</v>
      </c>
      <c r="G55" s="22">
        <v>59.6</v>
      </c>
      <c r="H55" s="20"/>
      <c r="I55" s="20"/>
      <c r="J55" s="20"/>
      <c r="K55" s="20"/>
      <c r="L55" s="20"/>
      <c r="M55" s="20"/>
      <c r="N55" s="39"/>
    </row>
    <row r="56" ht="37.5" spans="1:14">
      <c r="A56" s="20">
        <v>50</v>
      </c>
      <c r="B56" s="21" t="s">
        <v>61</v>
      </c>
      <c r="C56" s="20"/>
      <c r="D56" s="21" t="s">
        <v>73</v>
      </c>
      <c r="E56" s="20">
        <v>103</v>
      </c>
      <c r="F56" s="21">
        <f t="shared" si="2"/>
        <v>103</v>
      </c>
      <c r="G56" s="22">
        <v>13</v>
      </c>
      <c r="H56" s="20"/>
      <c r="I56" s="20">
        <v>90</v>
      </c>
      <c r="J56" s="20"/>
      <c r="K56" s="20"/>
      <c r="L56" s="20"/>
      <c r="M56" s="20"/>
      <c r="N56" s="39"/>
    </row>
    <row r="57" ht="37.5" spans="1:14">
      <c r="A57" s="20">
        <v>51</v>
      </c>
      <c r="B57" s="21" t="s">
        <v>61</v>
      </c>
      <c r="C57" s="20"/>
      <c r="D57" s="21" t="s">
        <v>74</v>
      </c>
      <c r="E57" s="20">
        <v>148</v>
      </c>
      <c r="F57" s="21">
        <f t="shared" si="2"/>
        <v>148</v>
      </c>
      <c r="G57" s="22">
        <v>8.4</v>
      </c>
      <c r="H57" s="20"/>
      <c r="I57" s="20"/>
      <c r="J57" s="20"/>
      <c r="K57" s="20">
        <v>139.6</v>
      </c>
      <c r="L57" s="20" t="s">
        <v>52</v>
      </c>
      <c r="M57" s="20"/>
      <c r="N57" s="39"/>
    </row>
    <row r="58" ht="37.5" spans="1:14">
      <c r="A58" s="20">
        <v>52</v>
      </c>
      <c r="B58" s="21" t="s">
        <v>61</v>
      </c>
      <c r="C58" s="20"/>
      <c r="D58" s="21" t="s">
        <v>75</v>
      </c>
      <c r="E58" s="20">
        <v>49</v>
      </c>
      <c r="F58" s="21">
        <f t="shared" si="2"/>
        <v>49</v>
      </c>
      <c r="G58" s="22">
        <v>49</v>
      </c>
      <c r="H58" s="20"/>
      <c r="I58" s="20"/>
      <c r="J58" s="20"/>
      <c r="K58" s="20">
        <v>0</v>
      </c>
      <c r="L58" s="20" t="s">
        <v>52</v>
      </c>
      <c r="M58" s="20"/>
      <c r="N58" s="39"/>
    </row>
    <row r="59" ht="37.5" spans="1:14">
      <c r="A59" s="20">
        <v>53</v>
      </c>
      <c r="B59" s="21" t="s">
        <v>61</v>
      </c>
      <c r="C59" s="20"/>
      <c r="D59" s="21" t="s">
        <v>76</v>
      </c>
      <c r="E59" s="20">
        <v>31</v>
      </c>
      <c r="F59" s="21">
        <f t="shared" si="2"/>
        <v>31</v>
      </c>
      <c r="G59" s="22"/>
      <c r="H59" s="20"/>
      <c r="I59" s="20"/>
      <c r="J59" s="20"/>
      <c r="K59" s="20">
        <v>31</v>
      </c>
      <c r="L59" s="20" t="s">
        <v>52</v>
      </c>
      <c r="M59" s="20"/>
      <c r="N59" s="39"/>
    </row>
    <row r="60" ht="37.5" spans="1:14">
      <c r="A60" s="20">
        <v>54</v>
      </c>
      <c r="B60" s="21" t="s">
        <v>61</v>
      </c>
      <c r="C60" s="20"/>
      <c r="D60" s="22" t="s">
        <v>77</v>
      </c>
      <c r="E60" s="22">
        <v>65.7</v>
      </c>
      <c r="F60" s="21">
        <f t="shared" si="2"/>
        <v>9.4</v>
      </c>
      <c r="G60" s="22"/>
      <c r="H60" s="20"/>
      <c r="I60" s="20"/>
      <c r="J60" s="20"/>
      <c r="K60" s="20">
        <v>9.4</v>
      </c>
      <c r="L60" s="20" t="s">
        <v>52</v>
      </c>
      <c r="M60" s="22"/>
      <c r="N60" s="39"/>
    </row>
    <row r="61" ht="37.5" spans="1:14">
      <c r="A61" s="20">
        <v>55</v>
      </c>
      <c r="B61" s="21" t="s">
        <v>61</v>
      </c>
      <c r="C61" s="20"/>
      <c r="D61" s="21" t="s">
        <v>78</v>
      </c>
      <c r="E61" s="20">
        <v>167.47</v>
      </c>
      <c r="F61" s="21">
        <f t="shared" si="2"/>
        <v>0</v>
      </c>
      <c r="G61" s="22"/>
      <c r="H61" s="20"/>
      <c r="I61" s="20"/>
      <c r="J61" s="20"/>
      <c r="K61" s="20"/>
      <c r="L61" s="20"/>
      <c r="M61" s="20"/>
      <c r="N61" s="39"/>
    </row>
    <row r="62" ht="37.5" spans="1:14">
      <c r="A62" s="20">
        <v>56</v>
      </c>
      <c r="B62" s="21" t="s">
        <v>61</v>
      </c>
      <c r="C62" s="20"/>
      <c r="D62" s="21" t="s">
        <v>79</v>
      </c>
      <c r="E62" s="22">
        <v>135.45</v>
      </c>
      <c r="F62" s="21">
        <f t="shared" si="2"/>
        <v>0</v>
      </c>
      <c r="G62" s="22"/>
      <c r="H62" s="20"/>
      <c r="I62" s="20"/>
      <c r="J62" s="20"/>
      <c r="K62" s="20"/>
      <c r="L62" s="20"/>
      <c r="M62" s="22"/>
      <c r="N62" s="39"/>
    </row>
    <row r="63" ht="37.5" spans="1:14">
      <c r="A63" s="20">
        <v>58</v>
      </c>
      <c r="B63" s="21" t="s">
        <v>61</v>
      </c>
      <c r="C63" s="20"/>
      <c r="D63" s="21" t="s">
        <v>80</v>
      </c>
      <c r="E63" s="21">
        <v>30</v>
      </c>
      <c r="F63" s="21">
        <f t="shared" si="2"/>
        <v>0</v>
      </c>
      <c r="G63" s="22"/>
      <c r="H63" s="20"/>
      <c r="I63" s="20"/>
      <c r="J63" s="20"/>
      <c r="K63" s="20"/>
      <c r="L63" s="20"/>
      <c r="M63" s="21"/>
      <c r="N63" s="39"/>
    </row>
    <row r="64" ht="37.5" spans="1:14">
      <c r="A64" s="20">
        <v>59</v>
      </c>
      <c r="B64" s="21" t="s">
        <v>61</v>
      </c>
      <c r="C64" s="20"/>
      <c r="D64" s="21" t="s">
        <v>81</v>
      </c>
      <c r="E64" s="21">
        <v>22.32</v>
      </c>
      <c r="F64" s="21">
        <f t="shared" si="2"/>
        <v>0</v>
      </c>
      <c r="G64" s="22"/>
      <c r="H64" s="20"/>
      <c r="I64" s="20"/>
      <c r="J64" s="20"/>
      <c r="K64" s="20"/>
      <c r="L64" s="20"/>
      <c r="M64" s="21"/>
      <c r="N64" s="39"/>
    </row>
    <row r="65" ht="37.5" spans="1:14">
      <c r="A65" s="20">
        <v>60</v>
      </c>
      <c r="B65" s="21" t="s">
        <v>61</v>
      </c>
      <c r="C65" s="20"/>
      <c r="D65" s="21" t="s">
        <v>82</v>
      </c>
      <c r="E65" s="21">
        <v>48</v>
      </c>
      <c r="F65" s="21">
        <f t="shared" si="2"/>
        <v>0</v>
      </c>
      <c r="G65" s="22"/>
      <c r="H65" s="20"/>
      <c r="I65" s="20"/>
      <c r="J65" s="20"/>
      <c r="K65" s="20"/>
      <c r="L65" s="20"/>
      <c r="M65" s="21"/>
      <c r="N65" s="39"/>
    </row>
    <row r="66" ht="37.5" spans="1:14">
      <c r="A66" s="20">
        <v>61</v>
      </c>
      <c r="B66" s="21" t="s">
        <v>61</v>
      </c>
      <c r="C66" s="20"/>
      <c r="D66" s="21" t="s">
        <v>83</v>
      </c>
      <c r="E66" s="21">
        <v>30</v>
      </c>
      <c r="F66" s="21">
        <f t="shared" si="2"/>
        <v>0</v>
      </c>
      <c r="G66" s="22"/>
      <c r="H66" s="20"/>
      <c r="I66" s="20"/>
      <c r="J66" s="20"/>
      <c r="K66" s="20"/>
      <c r="L66" s="20"/>
      <c r="M66" s="21"/>
      <c r="N66" s="39"/>
    </row>
    <row r="67" ht="18.75" spans="1:14">
      <c r="A67" s="20">
        <v>62</v>
      </c>
      <c r="B67" s="21" t="s">
        <v>61</v>
      </c>
      <c r="C67" s="20"/>
      <c r="D67" s="21" t="s">
        <v>84</v>
      </c>
      <c r="E67" s="21">
        <v>30</v>
      </c>
      <c r="F67" s="21">
        <f t="shared" si="2"/>
        <v>0</v>
      </c>
      <c r="G67" s="22"/>
      <c r="H67" s="20"/>
      <c r="I67" s="20"/>
      <c r="J67" s="20"/>
      <c r="K67" s="20"/>
      <c r="L67" s="20"/>
      <c r="M67" s="21"/>
      <c r="N67" s="39"/>
    </row>
    <row r="68" ht="37.5" spans="1:14">
      <c r="A68" s="20">
        <v>63</v>
      </c>
      <c r="B68" s="21" t="s">
        <v>61</v>
      </c>
      <c r="C68" s="20"/>
      <c r="D68" s="21" t="s">
        <v>85</v>
      </c>
      <c r="E68" s="21">
        <v>67</v>
      </c>
      <c r="F68" s="21">
        <f t="shared" si="2"/>
        <v>0</v>
      </c>
      <c r="G68" s="22"/>
      <c r="H68" s="20"/>
      <c r="I68" s="20"/>
      <c r="J68" s="20"/>
      <c r="K68" s="20"/>
      <c r="L68" s="20"/>
      <c r="M68" s="21"/>
      <c r="N68" s="39"/>
    </row>
    <row r="69" ht="37.5" spans="1:14">
      <c r="A69" s="20">
        <v>64</v>
      </c>
      <c r="B69" s="21" t="s">
        <v>61</v>
      </c>
      <c r="C69" s="20"/>
      <c r="D69" s="21" t="s">
        <v>86</v>
      </c>
      <c r="E69" s="21">
        <v>28</v>
      </c>
      <c r="F69" s="21">
        <f t="shared" si="2"/>
        <v>0</v>
      </c>
      <c r="G69" s="22"/>
      <c r="H69" s="20"/>
      <c r="I69" s="20"/>
      <c r="J69" s="20"/>
      <c r="K69" s="20"/>
      <c r="L69" s="20"/>
      <c r="M69" s="21"/>
      <c r="N69" s="39"/>
    </row>
    <row r="70" ht="37.5" spans="1:14">
      <c r="A70" s="20">
        <v>65</v>
      </c>
      <c r="B70" s="21" t="s">
        <v>61</v>
      </c>
      <c r="C70" s="20"/>
      <c r="D70" s="21" t="s">
        <v>87</v>
      </c>
      <c r="E70" s="20">
        <v>30</v>
      </c>
      <c r="F70" s="21">
        <f t="shared" si="2"/>
        <v>0</v>
      </c>
      <c r="G70" s="22"/>
      <c r="H70" s="20"/>
      <c r="I70" s="20"/>
      <c r="J70" s="20"/>
      <c r="K70" s="20"/>
      <c r="L70" s="20"/>
      <c r="M70" s="20"/>
      <c r="N70" s="39"/>
    </row>
    <row r="71" ht="37.5" spans="1:14">
      <c r="A71" s="20">
        <v>66</v>
      </c>
      <c r="B71" s="21" t="s">
        <v>61</v>
      </c>
      <c r="C71" s="20"/>
      <c r="D71" s="22" t="s">
        <v>88</v>
      </c>
      <c r="E71" s="22">
        <v>79.2</v>
      </c>
      <c r="F71" s="21">
        <f t="shared" si="2"/>
        <v>0</v>
      </c>
      <c r="G71" s="22"/>
      <c r="H71" s="20"/>
      <c r="I71" s="20"/>
      <c r="J71" s="20"/>
      <c r="K71" s="20"/>
      <c r="L71" s="20"/>
      <c r="M71" s="22"/>
      <c r="N71" s="39"/>
    </row>
    <row r="72" ht="25.5" spans="1:14">
      <c r="A72" s="41" t="s">
        <v>89</v>
      </c>
      <c r="B72" s="42"/>
      <c r="C72" s="43"/>
      <c r="D72" s="44"/>
      <c r="E72" s="29"/>
      <c r="F72" s="30">
        <f t="shared" ref="F72:I72" si="3">F47+F48+F49+F50+F51+F52+F53+F54+F55+F56+F57+F58+F59+F60+F61+F62+F63+F64+F65+F66+F67+F68+F69+F70+F71</f>
        <v>675</v>
      </c>
      <c r="G72" s="30">
        <f t="shared" si="3"/>
        <v>245</v>
      </c>
      <c r="H72" s="30"/>
      <c r="I72" s="30">
        <f t="shared" si="3"/>
        <v>90</v>
      </c>
      <c r="J72" s="30"/>
      <c r="K72" s="30">
        <f>K47+K48+K49+K50+K51+K52+K53+K54+K55+K56+K57+K58+K59+K60+K61+K62+K63+K64+K65+K66+K67+K68+K69+K70+K71</f>
        <v>340</v>
      </c>
      <c r="L72" s="30"/>
      <c r="M72" s="30">
        <f>M47+M48+M49+M50+M51+M52+M53+M54+M55+M56+M57+M58+M59+M60+M61+M62+M63+M64+M65+M66+M67+M68+M69+M70+M71</f>
        <v>0</v>
      </c>
      <c r="N72" s="29"/>
    </row>
    <row r="73" ht="33.75" spans="1:14">
      <c r="A73" s="45" t="s">
        <v>90</v>
      </c>
      <c r="B73" s="46"/>
      <c r="C73" s="47"/>
      <c r="D73" s="48"/>
      <c r="E73" s="49"/>
      <c r="F73" s="30">
        <f t="shared" ref="F73:I73" si="4">F6+F7+F8+F9+F10+F11+F46+F72</f>
        <v>5271</v>
      </c>
      <c r="G73" s="30">
        <f t="shared" si="4"/>
        <v>2615</v>
      </c>
      <c r="H73" s="30"/>
      <c r="I73" s="30">
        <f t="shared" si="4"/>
        <v>1260</v>
      </c>
      <c r="J73" s="30"/>
      <c r="K73" s="30">
        <f>K6+K7+K8+K9+K10+K11+K46+K72</f>
        <v>596</v>
      </c>
      <c r="L73" s="30"/>
      <c r="M73" s="30">
        <f>M6+M7+M8+M9+M10+M11+M46+M72</f>
        <v>800</v>
      </c>
      <c r="N73" s="50"/>
    </row>
  </sheetData>
  <mergeCells count="16">
    <mergeCell ref="A1:N1"/>
    <mergeCell ref="J2:M2"/>
    <mergeCell ref="G3:M3"/>
    <mergeCell ref="G4:H4"/>
    <mergeCell ref="I4:J4"/>
    <mergeCell ref="K4:L4"/>
    <mergeCell ref="A46:D46"/>
    <mergeCell ref="A72:D72"/>
    <mergeCell ref="A73:D73"/>
    <mergeCell ref="A3:A5"/>
    <mergeCell ref="B3:B5"/>
    <mergeCell ref="C3:C5"/>
    <mergeCell ref="D3:D5"/>
    <mergeCell ref="E3:E5"/>
    <mergeCell ref="F3:F4"/>
    <mergeCell ref="N3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水穷云起</cp:lastModifiedBy>
  <dcterms:created xsi:type="dcterms:W3CDTF">2022-04-27T02:26:23Z</dcterms:created>
  <dcterms:modified xsi:type="dcterms:W3CDTF">2022-04-27T03:33:49Z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BEF13C8DB4344CEBB26572BF592B1B98</vt:lpwstr>
  </property>
  <property fmtid="{D5CDD505-2E9C-101B-9397-08002B2CF9AE}" pid="3" name="KSOProductBuildVer">
    <vt:lpwstr>2052-11.1.0.11636</vt:lpwstr>
  </property>
</Properties>
</file>